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christopher/Downloads/"/>
    </mc:Choice>
  </mc:AlternateContent>
  <xr:revisionPtr revIDLastSave="0" documentId="13_ncr:1_{EAB33806-F334-DB4C-ADEB-61CCE735D396}" xr6:coauthVersionLast="47" xr6:coauthVersionMax="47" xr10:uidLastSave="{00000000-0000-0000-0000-000000000000}"/>
  <bookViews>
    <workbookView xWindow="18600" yWindow="1400" windowWidth="40180" windowHeight="22800" tabRatio="500" xr2:uid="{00000000-000D-0000-FFFF-FFFF00000000}"/>
  </bookViews>
  <sheets>
    <sheet name="Eingabe" sheetId="1" r:id="rId1"/>
    <sheet name="Abrechnung" sheetId="2" r:id="rId2"/>
  </sheets>
  <definedNames>
    <definedName name="_xlnm.Print_Area" localSheetId="1">Abrechnung!$A$1:$D$55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2" i="2" l="1"/>
  <c r="D51" i="2"/>
  <c r="D50" i="2"/>
  <c r="D49" i="2"/>
  <c r="D48" i="2"/>
  <c r="D47" i="2"/>
  <c r="D39" i="2"/>
  <c r="D32" i="2"/>
  <c r="D36" i="2" s="1"/>
  <c r="D31" i="2"/>
  <c r="D30" i="2"/>
  <c r="D29" i="2"/>
  <c r="D26" i="2"/>
  <c r="D35" i="2" s="1"/>
  <c r="D25" i="2"/>
  <c r="C25" i="2"/>
  <c r="B25" i="2"/>
  <c r="A25" i="2"/>
  <c r="D24" i="2"/>
  <c r="C24" i="2"/>
  <c r="B24" i="2"/>
  <c r="A24" i="2"/>
  <c r="D23" i="2"/>
  <c r="C23" i="2"/>
  <c r="B23" i="2"/>
  <c r="A23" i="2"/>
  <c r="D22" i="2"/>
  <c r="C22" i="2"/>
  <c r="B22" i="2"/>
  <c r="A22" i="2"/>
  <c r="D21" i="2"/>
  <c r="C21" i="2"/>
  <c r="B21" i="2"/>
  <c r="A21" i="2"/>
  <c r="D20" i="2"/>
  <c r="C20" i="2"/>
  <c r="B20" i="2"/>
  <c r="A20" i="2"/>
  <c r="D19" i="2"/>
  <c r="C19" i="2"/>
  <c r="B19" i="2"/>
  <c r="A19" i="2"/>
  <c r="D18" i="2"/>
  <c r="C18" i="2"/>
  <c r="B18" i="2"/>
  <c r="A18" i="2"/>
  <c r="D17" i="2"/>
  <c r="C17" i="2"/>
  <c r="B17" i="2"/>
  <c r="A17" i="2"/>
  <c r="D16" i="2"/>
  <c r="C16" i="2"/>
  <c r="B16" i="2"/>
  <c r="A16" i="2"/>
  <c r="D15" i="2"/>
  <c r="C15" i="2"/>
  <c r="B15" i="2"/>
  <c r="A15" i="2"/>
  <c r="B11" i="2"/>
  <c r="B10" i="2"/>
  <c r="B8" i="2"/>
  <c r="B7" i="2"/>
  <c r="B5" i="2"/>
  <c r="B4" i="2"/>
  <c r="A2" i="2"/>
  <c r="D37" i="2" l="1"/>
  <c r="D41" i="2" s="1"/>
  <c r="A43" i="2" s="1"/>
</calcChain>
</file>

<file path=xl/sharedStrings.xml><?xml version="1.0" encoding="utf-8"?>
<sst xmlns="http://schemas.openxmlformats.org/spreadsheetml/2006/main" count="92" uniqueCount="79">
  <si>
    <t>NEBENKOSTENABRECHNUNG - EINGABEMASKE</t>
  </si>
  <si>
    <t>GEBÄUDEDATEN</t>
  </si>
  <si>
    <t>Gesamtfläche des Gebäudes (m²)</t>
  </si>
  <si>
    <t>Gesamtanzahl Personen im Gebäude</t>
  </si>
  <si>
    <t>Gesamtanzahl Wohneinheiten</t>
  </si>
  <si>
    <t>MIETERDATEN</t>
  </si>
  <si>
    <t>Name des Vermieters</t>
  </si>
  <si>
    <t>Max Mustermann</t>
  </si>
  <si>
    <t>Anschrift Vermieter</t>
  </si>
  <si>
    <t>Hauptstraße 10, 12345 Musterstadt</t>
  </si>
  <si>
    <t>Name des Mieters</t>
  </si>
  <si>
    <t>Erika Beispiel</t>
  </si>
  <si>
    <t>Anschrift Mietobjekt</t>
  </si>
  <si>
    <t>Musterstraße 1, 1. OG links, 12345 Musterstadt</t>
  </si>
  <si>
    <t>Abrechnungszeitraum von</t>
  </si>
  <si>
    <t>01.01.2025</t>
  </si>
  <si>
    <t>Abrechnungszeitraum bis</t>
  </si>
  <si>
    <t>31.12.2025</t>
  </si>
  <si>
    <t>Wohnfläche des Mieters (m²)</t>
  </si>
  <si>
    <t>Personenzahl im Haushalt</t>
  </si>
  <si>
    <t>Geleistete Vorauszahlungen (Summe Jahr in €)</t>
  </si>
  <si>
    <t>KOSTENAUFSTELLUNG (KALTE BETRIEBSKOSTEN)</t>
  </si>
  <si>
    <t>Kostenart</t>
  </si>
  <si>
    <t>Gesamtbetrag (€)</t>
  </si>
  <si>
    <t>Verteilerschlüssel</t>
  </si>
  <si>
    <t>Hinweis</t>
  </si>
  <si>
    <t>Grundsteuer</t>
  </si>
  <si>
    <t>Wohnfläche</t>
  </si>
  <si>
    <t>Wasserversorgung</t>
  </si>
  <si>
    <t>Entwässerung</t>
  </si>
  <si>
    <t>Müllabfuhr</t>
  </si>
  <si>
    <t>Alternativ: Personen</t>
  </si>
  <si>
    <t>Straßenreinigung</t>
  </si>
  <si>
    <t>Gebäudereinigung</t>
  </si>
  <si>
    <t>Gartenpflege</t>
  </si>
  <si>
    <t>Allgemeinstrom</t>
  </si>
  <si>
    <t>Schornsteinfeger</t>
  </si>
  <si>
    <t>Versicherungen</t>
  </si>
  <si>
    <t>Hauswart</t>
  </si>
  <si>
    <t>HEIZKOSTEN (lt. Messdienstleister oder eigene Berechnung)</t>
  </si>
  <si>
    <t>Heizkosten Mieteranteil (nach HeizkostenV)</t>
  </si>
  <si>
    <t>Aus Heizkostenabrechnung übernehmen</t>
  </si>
  <si>
    <t>CO2-Kosten Vermieteranteil (Abzug)</t>
  </si>
  <si>
    <t>Negativ eingeben! Stufenmodell beachten</t>
  </si>
  <si>
    <t>Warmwasserkosten Mieteranteil</t>
  </si>
  <si>
    <t>HAUSHALTSNAHE DIENSTLEISTUNGEN (§ 35a EStG) - Lohnkostenanteile</t>
  </si>
  <si>
    <t>Lohnkosten Hausmeister (Mieteranteil)</t>
  </si>
  <si>
    <t>Lohnkosten Gartenpflege (Mieteranteil)</t>
  </si>
  <si>
    <t>Lohnkosten Gebäudereinigung (Mieteranteil)</t>
  </si>
  <si>
    <t>Schornsteinfeger (Mieteranteil)</t>
  </si>
  <si>
    <t>Heizungswartung Lohnanteil (Mieteranteil)</t>
  </si>
  <si>
    <t>NEBENKOSTENABRECHNUNG</t>
  </si>
  <si>
    <t>Vermieter:</t>
  </si>
  <si>
    <t>Mieter:</t>
  </si>
  <si>
    <t>Ihre Wohnfläche:</t>
  </si>
  <si>
    <t>Gesamtwohnfläche:</t>
  </si>
  <si>
    <t>KALTE BETRIEBSKOSTEN</t>
  </si>
  <si>
    <t>Gesamtkosten</t>
  </si>
  <si>
    <t>Schlüssel</t>
  </si>
  <si>
    <t>Ihr Anteil</t>
  </si>
  <si>
    <t>Summe kalte Betriebskosten</t>
  </si>
  <si>
    <t>HEIZ- UND WARMWASSERKOSTEN</t>
  </si>
  <si>
    <t>Heizkosten (lt. Abrechnung)</t>
  </si>
  <si>
    <t>./. CO2-Kosten Vermieteranteil</t>
  </si>
  <si>
    <t>Warmwasserkosten (lt. Abrechnung)</t>
  </si>
  <si>
    <t>Summe Heiz-/Warmwasserkosten</t>
  </si>
  <si>
    <t>ZUSAMMENFASSUNG</t>
  </si>
  <si>
    <t>Kalte Betriebskosten</t>
  </si>
  <si>
    <t>Heiz- und Warmwasserkosten</t>
  </si>
  <si>
    <t>GESAMTKOSTEN</t>
  </si>
  <si>
    <t>./. Ihre Vorauszahlungen</t>
  </si>
  <si>
    <t>NACHZAHLUNG / GUTHABEN</t>
  </si>
  <si>
    <t>BESCHEINIGUNG HAUSHALTSNAHE DIENSTLEISTUNGEN (§ 35a EStG)</t>
  </si>
  <si>
    <t>Lohnkosten Hausmeister</t>
  </si>
  <si>
    <t>Lohnkosten Gartenpflege</t>
  </si>
  <si>
    <t>Lohnkosten Gebäudereinigung</t>
  </si>
  <si>
    <t>Heizungswartung (Lohnanteil)</t>
  </si>
  <si>
    <t>Summe haushaltsnahe Dienstleistungen</t>
  </si>
  <si>
    <t>Diese Bescheinigung dient zur Vorlage beim Finanzamt.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</si>
</sst>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1" x14ac:knownFonts="1">
    <font>
      <sz val="11"/>
      <color theme="1"/>
      <name val="Calibri"/>
      <family val="2"/>
      <charset val="1"/>
    </font>
    <font>
      <b/>
      <sz val="16"/>
      <name val="Cambria"/>
      <family val="1"/>
    </font>
    <font>
      <b/>
      <sz val="14"/>
      <name val="Cambria"/>
      <family val="1"/>
    </font>
    <font>
      <b/>
      <sz val="11"/>
      <name val="Cambria"/>
      <family val="1"/>
    </font>
    <font>
      <b/>
      <sz val="11"/>
      <color rgb="FFFFFFFF"/>
      <name val="Cambria"/>
      <family val="1"/>
    </font>
    <font>
      <i/>
      <sz val="11"/>
      <color rgb="FF666666"/>
      <name val="Cambria"/>
      <family val="1"/>
    </font>
    <font>
      <b/>
      <sz val="18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i/>
      <sz val="11"/>
      <name val="Cambria"/>
      <family val="1"/>
    </font>
    <font>
      <i/>
      <sz val="9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rgb="FFD9E1F2"/>
        <bgColor rgb="FFE2EFDA"/>
      </patternFill>
    </fill>
    <fill>
      <patternFill patternType="solid">
        <fgColor rgb="FFE8F4FD"/>
        <bgColor rgb="FFE2EFDA"/>
      </patternFill>
    </fill>
    <fill>
      <patternFill patternType="solid">
        <fgColor rgb="FF4472C4"/>
        <bgColor rgb="FF666666"/>
      </patternFill>
    </fill>
    <fill>
      <patternFill patternType="solid">
        <fgColor rgb="FFFFF2CC"/>
        <bgColor rgb="FFE2EFDA"/>
      </patternFill>
    </fill>
    <fill>
      <patternFill patternType="solid">
        <fgColor rgb="FFE2EFDA"/>
        <bgColor rgb="FFE8F4FD"/>
      </patternFill>
    </fill>
    <fill>
      <patternFill patternType="solid">
        <fgColor rgb="FFC6EFCE"/>
        <bgColor rgb="FFE2EFDA"/>
      </patternFill>
    </fill>
    <fill>
      <patternFill patternType="solid">
        <fgColor rgb="FFFFEB9C"/>
        <bgColor rgb="FFFFF2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0" fillId="0" borderId="0" xfId="0" applyFont="1"/>
    <xf numFmtId="0" fontId="3" fillId="6" borderId="0" xfId="0" applyFont="1" applyFill="1"/>
    <xf numFmtId="0" fontId="9" fillId="0" borderId="0" xfId="0" applyFont="1"/>
    <xf numFmtId="0" fontId="8" fillId="7" borderId="0" xfId="0" applyFont="1" applyFill="1"/>
    <xf numFmtId="0" fontId="8" fillId="5" borderId="0" xfId="0" applyFont="1" applyFill="1"/>
    <xf numFmtId="0" fontId="8" fillId="2" borderId="0" xfId="0" applyFont="1" applyFill="1"/>
    <xf numFmtId="0" fontId="6" fillId="0" borderId="0" xfId="0" applyFont="1"/>
    <xf numFmtId="0" fontId="2" fillId="6" borderId="0" xfId="0" applyFont="1" applyFill="1"/>
    <xf numFmtId="0" fontId="2" fillId="5" borderId="0" xfId="0" applyFont="1" applyFill="1"/>
    <xf numFmtId="0" fontId="2" fillId="2" borderId="0" xfId="0" applyFont="1" applyFill="1"/>
    <xf numFmtId="0" fontId="1" fillId="0" borderId="0" xfId="0" applyFont="1"/>
    <xf numFmtId="0" fontId="3" fillId="0" borderId="0" xfId="0" applyFont="1"/>
    <xf numFmtId="0" fontId="0" fillId="3" borderId="1" xfId="0" applyFill="1" applyBorder="1"/>
    <xf numFmtId="0" fontId="4" fillId="4" borderId="1" xfId="0" applyFont="1" applyFill="1" applyBorder="1" applyAlignment="1">
      <alignment horizontal="center"/>
    </xf>
    <xf numFmtId="0" fontId="0" fillId="0" borderId="1" xfId="0" applyBorder="1"/>
    <xf numFmtId="164" fontId="0" fillId="3" borderId="1" xfId="0" applyNumberFormat="1" applyFill="1" applyBorder="1"/>
    <xf numFmtId="0" fontId="5" fillId="0" borderId="0" xfId="0" applyFont="1"/>
    <xf numFmtId="164" fontId="0" fillId="5" borderId="1" xfId="0" applyNumberFormat="1" applyFill="1" applyBorder="1"/>
    <xf numFmtId="164" fontId="0" fillId="6" borderId="1" xfId="0" applyNumberFormat="1" applyFill="1" applyBorder="1"/>
    <xf numFmtId="0" fontId="7" fillId="0" borderId="0" xfId="0" applyFont="1"/>
    <xf numFmtId="0" fontId="4" fillId="4" borderId="1" xfId="0" applyFont="1" applyFill="1" applyBorder="1" applyAlignment="1">
      <alignment horizontal="left"/>
    </xf>
    <xf numFmtId="164" fontId="0" fillId="0" borderId="1" xfId="0" applyNumberFormat="1" applyBorder="1"/>
    <xf numFmtId="164" fontId="3" fillId="0" borderId="2" xfId="0" applyNumberFormat="1" applyFont="1" applyBorder="1"/>
    <xf numFmtId="164" fontId="0" fillId="0" borderId="0" xfId="0" applyNumberFormat="1"/>
    <xf numFmtId="0" fontId="8" fillId="0" borderId="0" xfId="0" applyFont="1"/>
    <xf numFmtId="164" fontId="8" fillId="0" borderId="1" xfId="0" applyNumberFormat="1" applyFont="1" applyBorder="1"/>
    <xf numFmtId="0" fontId="2" fillId="8" borderId="0" xfId="0" applyFont="1" applyFill="1"/>
    <xf numFmtId="164" fontId="2" fillId="8" borderId="3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E8F4FD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FDA"/>
      <rgbColor rgb="FFC6EFCE"/>
      <rgbColor rgb="FFFFEB9C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tabSelected="1" zoomScaleNormal="100" workbookViewId="0">
      <selection activeCell="E22" sqref="E22"/>
    </sheetView>
  </sheetViews>
  <sheetFormatPr baseColWidth="10" defaultColWidth="8.6640625" defaultRowHeight="15" x14ac:dyDescent="0.2"/>
  <cols>
    <col min="1" max="1" width="45" customWidth="1"/>
    <col min="2" max="2" width="37.5" bestFit="1" customWidth="1"/>
    <col min="3" max="3" width="20" customWidth="1"/>
    <col min="4" max="4" width="35" customWidth="1"/>
  </cols>
  <sheetData>
    <row r="1" spans="1:3" ht="21" x14ac:dyDescent="0.25">
      <c r="A1" s="11" t="s">
        <v>0</v>
      </c>
      <c r="B1" s="11"/>
      <c r="C1" s="11"/>
    </row>
    <row r="3" spans="1:3" ht="18" x14ac:dyDescent="0.2">
      <c r="A3" s="10" t="s">
        <v>1</v>
      </c>
      <c r="B3" s="10"/>
      <c r="C3" s="10"/>
    </row>
    <row r="4" spans="1:3" x14ac:dyDescent="0.2">
      <c r="A4" s="12" t="s">
        <v>2</v>
      </c>
      <c r="B4" s="13">
        <v>600</v>
      </c>
    </row>
    <row r="5" spans="1:3" x14ac:dyDescent="0.2">
      <c r="A5" s="12" t="s">
        <v>3</v>
      </c>
      <c r="B5" s="13">
        <v>12</v>
      </c>
    </row>
    <row r="6" spans="1:3" x14ac:dyDescent="0.2">
      <c r="A6" s="12" t="s">
        <v>4</v>
      </c>
      <c r="B6" s="13">
        <v>6</v>
      </c>
    </row>
    <row r="8" spans="1:3" ht="18" x14ac:dyDescent="0.2">
      <c r="A8" s="10" t="s">
        <v>5</v>
      </c>
      <c r="B8" s="10"/>
      <c r="C8" s="10"/>
    </row>
    <row r="9" spans="1:3" x14ac:dyDescent="0.2">
      <c r="A9" s="12" t="s">
        <v>6</v>
      </c>
      <c r="B9" s="13" t="s">
        <v>7</v>
      </c>
    </row>
    <row r="10" spans="1:3" x14ac:dyDescent="0.2">
      <c r="A10" s="12" t="s">
        <v>8</v>
      </c>
      <c r="B10" s="13" t="s">
        <v>9</v>
      </c>
    </row>
    <row r="11" spans="1:3" x14ac:dyDescent="0.2">
      <c r="A11" s="12" t="s">
        <v>10</v>
      </c>
      <c r="B11" s="13" t="s">
        <v>11</v>
      </c>
    </row>
    <row r="12" spans="1:3" x14ac:dyDescent="0.2">
      <c r="A12" s="12" t="s">
        <v>12</v>
      </c>
      <c r="B12" s="13" t="s">
        <v>13</v>
      </c>
    </row>
    <row r="13" spans="1:3" x14ac:dyDescent="0.2">
      <c r="A13" s="12" t="s">
        <v>14</v>
      </c>
      <c r="B13" s="13" t="s">
        <v>15</v>
      </c>
    </row>
    <row r="14" spans="1:3" x14ac:dyDescent="0.2">
      <c r="A14" s="12" t="s">
        <v>16</v>
      </c>
      <c r="B14" s="13" t="s">
        <v>17</v>
      </c>
    </row>
    <row r="15" spans="1:3" x14ac:dyDescent="0.2">
      <c r="A15" s="12" t="s">
        <v>18</v>
      </c>
      <c r="B15" s="13">
        <v>60</v>
      </c>
    </row>
    <row r="16" spans="1:3" x14ac:dyDescent="0.2">
      <c r="A16" s="12" t="s">
        <v>19</v>
      </c>
      <c r="B16" s="13">
        <v>2</v>
      </c>
    </row>
    <row r="17" spans="1:4" x14ac:dyDescent="0.2">
      <c r="A17" s="12" t="s">
        <v>20</v>
      </c>
      <c r="B17" s="13">
        <v>2400</v>
      </c>
    </row>
    <row r="20" spans="1:4" ht="18" x14ac:dyDescent="0.2">
      <c r="A20" s="10" t="s">
        <v>21</v>
      </c>
      <c r="B20" s="10"/>
      <c r="C20" s="10"/>
      <c r="D20" s="10"/>
    </row>
    <row r="21" spans="1:4" x14ac:dyDescent="0.2">
      <c r="A21" s="14" t="s">
        <v>22</v>
      </c>
      <c r="B21" s="14" t="s">
        <v>23</v>
      </c>
      <c r="C21" s="14" t="s">
        <v>24</v>
      </c>
      <c r="D21" s="14" t="s">
        <v>25</v>
      </c>
    </row>
    <row r="22" spans="1:4" x14ac:dyDescent="0.2">
      <c r="A22" s="15" t="s">
        <v>26</v>
      </c>
      <c r="B22" s="16">
        <v>4800</v>
      </c>
      <c r="C22" s="13" t="s">
        <v>27</v>
      </c>
      <c r="D22" s="17"/>
    </row>
    <row r="23" spans="1:4" x14ac:dyDescent="0.2">
      <c r="A23" s="15" t="s">
        <v>28</v>
      </c>
      <c r="B23" s="16">
        <v>6000</v>
      </c>
      <c r="C23" s="13" t="s">
        <v>27</v>
      </c>
      <c r="D23" s="17"/>
    </row>
    <row r="24" spans="1:4" x14ac:dyDescent="0.2">
      <c r="A24" s="15" t="s">
        <v>29</v>
      </c>
      <c r="B24" s="16">
        <v>3000</v>
      </c>
      <c r="C24" s="13" t="s">
        <v>27</v>
      </c>
      <c r="D24" s="17"/>
    </row>
    <row r="25" spans="1:4" x14ac:dyDescent="0.2">
      <c r="A25" s="15" t="s">
        <v>30</v>
      </c>
      <c r="B25" s="16">
        <v>3600</v>
      </c>
      <c r="C25" s="13" t="s">
        <v>27</v>
      </c>
      <c r="D25" s="17" t="s">
        <v>31</v>
      </c>
    </row>
    <row r="26" spans="1:4" x14ac:dyDescent="0.2">
      <c r="A26" s="15" t="s">
        <v>32</v>
      </c>
      <c r="B26" s="16">
        <v>800</v>
      </c>
      <c r="C26" s="13" t="s">
        <v>27</v>
      </c>
      <c r="D26" s="17"/>
    </row>
    <row r="27" spans="1:4" x14ac:dyDescent="0.2">
      <c r="A27" s="15" t="s">
        <v>33</v>
      </c>
      <c r="B27" s="16">
        <v>2400</v>
      </c>
      <c r="C27" s="13" t="s">
        <v>27</v>
      </c>
      <c r="D27" s="17"/>
    </row>
    <row r="28" spans="1:4" x14ac:dyDescent="0.2">
      <c r="A28" s="15" t="s">
        <v>34</v>
      </c>
      <c r="B28" s="16">
        <v>1800</v>
      </c>
      <c r="C28" s="13" t="s">
        <v>27</v>
      </c>
      <c r="D28" s="17"/>
    </row>
    <row r="29" spans="1:4" x14ac:dyDescent="0.2">
      <c r="A29" s="15" t="s">
        <v>35</v>
      </c>
      <c r="B29" s="16">
        <v>1200</v>
      </c>
      <c r="C29" s="13" t="s">
        <v>27</v>
      </c>
      <c r="D29" s="17"/>
    </row>
    <row r="30" spans="1:4" x14ac:dyDescent="0.2">
      <c r="A30" s="15" t="s">
        <v>36</v>
      </c>
      <c r="B30" s="16">
        <v>400</v>
      </c>
      <c r="C30" s="13" t="s">
        <v>27</v>
      </c>
      <c r="D30" s="17"/>
    </row>
    <row r="31" spans="1:4" x14ac:dyDescent="0.2">
      <c r="A31" s="15" t="s">
        <v>37</v>
      </c>
      <c r="B31" s="16">
        <v>3000</v>
      </c>
      <c r="C31" s="13" t="s">
        <v>27</v>
      </c>
      <c r="D31" s="17"/>
    </row>
    <row r="32" spans="1:4" x14ac:dyDescent="0.2">
      <c r="A32" s="15" t="s">
        <v>38</v>
      </c>
      <c r="B32" s="16">
        <v>4800</v>
      </c>
      <c r="C32" s="13" t="s">
        <v>27</v>
      </c>
      <c r="D32" s="17"/>
    </row>
    <row r="33" spans="1:4" x14ac:dyDescent="0.2">
      <c r="A33" s="15"/>
      <c r="B33" s="13"/>
      <c r="C33" s="13"/>
      <c r="D33" s="17"/>
    </row>
    <row r="34" spans="1:4" x14ac:dyDescent="0.2">
      <c r="A34" s="15"/>
      <c r="B34" s="13"/>
      <c r="C34" s="13"/>
      <c r="D34" s="17"/>
    </row>
    <row r="37" spans="1:4" ht="18" x14ac:dyDescent="0.2">
      <c r="A37" s="9" t="s">
        <v>39</v>
      </c>
      <c r="B37" s="9"/>
      <c r="C37" s="9"/>
      <c r="D37" s="9"/>
    </row>
    <row r="38" spans="1:4" x14ac:dyDescent="0.2">
      <c r="A38" s="12" t="s">
        <v>40</v>
      </c>
      <c r="B38" s="18">
        <v>2280</v>
      </c>
      <c r="D38" s="17" t="s">
        <v>41</v>
      </c>
    </row>
    <row r="39" spans="1:4" x14ac:dyDescent="0.2">
      <c r="A39" s="12" t="s">
        <v>42</v>
      </c>
      <c r="B39" s="18">
        <v>-72</v>
      </c>
      <c r="D39" s="17" t="s">
        <v>43</v>
      </c>
    </row>
    <row r="40" spans="1:4" x14ac:dyDescent="0.2">
      <c r="A40" s="12" t="s">
        <v>44</v>
      </c>
      <c r="B40" s="18">
        <v>400</v>
      </c>
      <c r="D40" s="17" t="s">
        <v>41</v>
      </c>
    </row>
    <row r="43" spans="1:4" ht="18" x14ac:dyDescent="0.2">
      <c r="A43" s="8" t="s">
        <v>45</v>
      </c>
      <c r="B43" s="8"/>
      <c r="C43" s="8"/>
      <c r="D43" s="8"/>
    </row>
    <row r="44" spans="1:4" x14ac:dyDescent="0.2">
      <c r="A44" s="12" t="s">
        <v>46</v>
      </c>
      <c r="B44" s="19">
        <v>288</v>
      </c>
    </row>
    <row r="45" spans="1:4" x14ac:dyDescent="0.2">
      <c r="A45" s="12" t="s">
        <v>47</v>
      </c>
      <c r="B45" s="19">
        <v>108</v>
      </c>
    </row>
    <row r="46" spans="1:4" x14ac:dyDescent="0.2">
      <c r="A46" s="12" t="s">
        <v>48</v>
      </c>
      <c r="B46" s="19">
        <v>144</v>
      </c>
    </row>
    <row r="47" spans="1:4" x14ac:dyDescent="0.2">
      <c r="A47" s="12" t="s">
        <v>49</v>
      </c>
      <c r="B47" s="19">
        <v>40</v>
      </c>
    </row>
    <row r="48" spans="1:4" x14ac:dyDescent="0.2">
      <c r="A48" s="12" t="s">
        <v>50</v>
      </c>
      <c r="B48" s="19">
        <v>36</v>
      </c>
    </row>
  </sheetData>
  <mergeCells count="6">
    <mergeCell ref="A43:D43"/>
    <mergeCell ref="A1:C1"/>
    <mergeCell ref="A3:C3"/>
    <mergeCell ref="A8:C8"/>
    <mergeCell ref="A20:D20"/>
    <mergeCell ref="A37:D37"/>
  </mergeCells>
  <dataValidations count="1">
    <dataValidation type="list" allowBlank="1" sqref="C22:C34" xr:uid="{00000000-0002-0000-0000-000000000000}">
      <formula1>"Wohnfläche,Personen,Einheiten,Verbrauch/Direkt"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4"/>
  <sheetViews>
    <sheetView zoomScaleNormal="100" workbookViewId="0">
      <selection activeCell="C15" sqref="C15"/>
    </sheetView>
  </sheetViews>
  <sheetFormatPr baseColWidth="10" defaultColWidth="8.6640625" defaultRowHeight="15" x14ac:dyDescent="0.2"/>
  <cols>
    <col min="1" max="1" width="40" customWidth="1"/>
    <col min="2" max="2" width="20" customWidth="1"/>
    <col min="3" max="4" width="18" customWidth="1"/>
  </cols>
  <sheetData>
    <row r="1" spans="1:4" ht="23" x14ac:dyDescent="0.25">
      <c r="A1" s="7" t="s">
        <v>51</v>
      </c>
      <c r="B1" s="7"/>
      <c r="C1" s="7"/>
      <c r="D1" s="7"/>
    </row>
    <row r="2" spans="1:4" ht="16" x14ac:dyDescent="0.2">
      <c r="A2" s="20" t="str">
        <f>Eingabe!B14&amp;" - "&amp;Eingabe!B15</f>
        <v>31.12.2025 - 60</v>
      </c>
    </row>
    <row r="4" spans="1:4" x14ac:dyDescent="0.2">
      <c r="A4" s="12" t="s">
        <v>52</v>
      </c>
      <c r="B4" t="str">
        <f>Eingabe!B9</f>
        <v>Max Mustermann</v>
      </c>
    </row>
    <row r="5" spans="1:4" x14ac:dyDescent="0.2">
      <c r="B5" t="str">
        <f>Eingabe!B10</f>
        <v>Hauptstraße 10, 12345 Musterstadt</v>
      </c>
    </row>
    <row r="7" spans="1:4" x14ac:dyDescent="0.2">
      <c r="A7" s="12" t="s">
        <v>53</v>
      </c>
      <c r="B7" t="str">
        <f>Eingabe!B11</f>
        <v>Erika Beispiel</v>
      </c>
    </row>
    <row r="8" spans="1:4" x14ac:dyDescent="0.2">
      <c r="B8" t="str">
        <f>Eingabe!B12</f>
        <v>Musterstraße 1, 1. OG links, 12345 Musterstadt</v>
      </c>
    </row>
    <row r="10" spans="1:4" x14ac:dyDescent="0.2">
      <c r="A10" t="s">
        <v>54</v>
      </c>
      <c r="B10" t="str">
        <f>Eingabe!B15&amp;" m²"</f>
        <v>60 m²</v>
      </c>
    </row>
    <row r="11" spans="1:4" x14ac:dyDescent="0.2">
      <c r="A11" t="s">
        <v>55</v>
      </c>
      <c r="B11" t="str">
        <f>Eingabe!B4&amp;" m² ("&amp;Eingabe!B6&amp;" Wohneinheiten)"</f>
        <v>600 m² (6 Wohneinheiten)</v>
      </c>
    </row>
    <row r="13" spans="1:4" ht="16" x14ac:dyDescent="0.2">
      <c r="A13" s="6" t="s">
        <v>56</v>
      </c>
      <c r="B13" s="6"/>
      <c r="C13" s="6"/>
      <c r="D13" s="6"/>
    </row>
    <row r="14" spans="1:4" x14ac:dyDescent="0.2">
      <c r="A14" s="21" t="s">
        <v>22</v>
      </c>
      <c r="B14" s="14" t="s">
        <v>57</v>
      </c>
      <c r="C14" s="14" t="s">
        <v>58</v>
      </c>
      <c r="D14" s="14" t="s">
        <v>59</v>
      </c>
    </row>
    <row r="15" spans="1:4" x14ac:dyDescent="0.2">
      <c r="A15" s="15" t="str">
        <f>Eingabe!A22</f>
        <v>Grundsteuer</v>
      </c>
      <c r="B15" s="22">
        <f>Eingabe!B22</f>
        <v>4800</v>
      </c>
      <c r="C15" s="15" t="str">
        <f>Eingabe!C22</f>
        <v>Wohnfläche</v>
      </c>
      <c r="D15" s="22">
        <f>IF(Eingabe!C22="Wohnfläche",(Eingabe!B22/Eingabe!$B$4)*Eingabe!$B$15,IF(Eingabe!C22="Personen",(Eingabe!B22/Eingabe!$B$5)*Eingabe!$B$16,IF(Eingabe!C22="Einheiten",Eingabe!B22/Eingabe!$B$6,IF(Eingabe!C22="Verbrauch/Direkt",Eingabe!B22,0))))</f>
        <v>480</v>
      </c>
    </row>
    <row r="16" spans="1:4" x14ac:dyDescent="0.2">
      <c r="A16" s="15" t="str">
        <f>Eingabe!A23</f>
        <v>Wasserversorgung</v>
      </c>
      <c r="B16" s="22">
        <f>Eingabe!B23</f>
        <v>6000</v>
      </c>
      <c r="C16" s="15" t="str">
        <f>Eingabe!C23</f>
        <v>Wohnfläche</v>
      </c>
      <c r="D16" s="22">
        <f>IF(Eingabe!C23="Wohnfläche",(Eingabe!B23/Eingabe!$B$4)*Eingabe!$B$15,IF(Eingabe!C23="Personen",(Eingabe!B23/Eingabe!$B$5)*Eingabe!$B$16,IF(Eingabe!C23="Einheiten",Eingabe!B23/Eingabe!$B$6,IF(Eingabe!C23="Verbrauch/Direkt",Eingabe!B23,0))))</f>
        <v>600</v>
      </c>
    </row>
    <row r="17" spans="1:4" x14ac:dyDescent="0.2">
      <c r="A17" s="15" t="str">
        <f>Eingabe!A24</f>
        <v>Entwässerung</v>
      </c>
      <c r="B17" s="22">
        <f>Eingabe!B24</f>
        <v>3000</v>
      </c>
      <c r="C17" s="15" t="str">
        <f>Eingabe!C24</f>
        <v>Wohnfläche</v>
      </c>
      <c r="D17" s="22">
        <f>IF(Eingabe!C24="Wohnfläche",(Eingabe!B24/Eingabe!$B$4)*Eingabe!$B$15,IF(Eingabe!C24="Personen",(Eingabe!B24/Eingabe!$B$5)*Eingabe!$B$16,IF(Eingabe!C24="Einheiten",Eingabe!B24/Eingabe!$B$6,IF(Eingabe!C24="Verbrauch/Direkt",Eingabe!B24,0))))</f>
        <v>300</v>
      </c>
    </row>
    <row r="18" spans="1:4" x14ac:dyDescent="0.2">
      <c r="A18" s="15" t="str">
        <f>Eingabe!A25</f>
        <v>Müllabfuhr</v>
      </c>
      <c r="B18" s="22">
        <f>Eingabe!B25</f>
        <v>3600</v>
      </c>
      <c r="C18" s="15" t="str">
        <f>Eingabe!C25</f>
        <v>Wohnfläche</v>
      </c>
      <c r="D18" s="22">
        <f>IF(Eingabe!C25="Wohnfläche",(Eingabe!B25/Eingabe!$B$4)*Eingabe!$B$15,IF(Eingabe!C25="Personen",(Eingabe!B25/Eingabe!$B$5)*Eingabe!$B$16,IF(Eingabe!C25="Einheiten",Eingabe!B25/Eingabe!$B$6,IF(Eingabe!C25="Verbrauch/Direkt",Eingabe!B25,0))))</f>
        <v>360</v>
      </c>
    </row>
    <row r="19" spans="1:4" x14ac:dyDescent="0.2">
      <c r="A19" s="15" t="str">
        <f>Eingabe!A26</f>
        <v>Straßenreinigung</v>
      </c>
      <c r="B19" s="22">
        <f>Eingabe!B26</f>
        <v>800</v>
      </c>
      <c r="C19" s="15" t="str">
        <f>Eingabe!C26</f>
        <v>Wohnfläche</v>
      </c>
      <c r="D19" s="22">
        <f>IF(Eingabe!C26="Wohnfläche",(Eingabe!B26/Eingabe!$B$4)*Eingabe!$B$15,IF(Eingabe!C26="Personen",(Eingabe!B26/Eingabe!$B$5)*Eingabe!$B$16,IF(Eingabe!C26="Einheiten",Eingabe!B26/Eingabe!$B$6,IF(Eingabe!C26="Verbrauch/Direkt",Eingabe!B26,0))))</f>
        <v>80</v>
      </c>
    </row>
    <row r="20" spans="1:4" x14ac:dyDescent="0.2">
      <c r="A20" s="15" t="str">
        <f>Eingabe!A27</f>
        <v>Gebäudereinigung</v>
      </c>
      <c r="B20" s="22">
        <f>Eingabe!B27</f>
        <v>2400</v>
      </c>
      <c r="C20" s="15" t="str">
        <f>Eingabe!C27</f>
        <v>Wohnfläche</v>
      </c>
      <c r="D20" s="22">
        <f>IF(Eingabe!C27="Wohnfläche",(Eingabe!B27/Eingabe!$B$4)*Eingabe!$B$15,IF(Eingabe!C27="Personen",(Eingabe!B27/Eingabe!$B$5)*Eingabe!$B$16,IF(Eingabe!C27="Einheiten",Eingabe!B27/Eingabe!$B$6,IF(Eingabe!C27="Verbrauch/Direkt",Eingabe!B27,0))))</f>
        <v>240</v>
      </c>
    </row>
    <row r="21" spans="1:4" x14ac:dyDescent="0.2">
      <c r="A21" s="15" t="str">
        <f>Eingabe!A28</f>
        <v>Gartenpflege</v>
      </c>
      <c r="B21" s="22">
        <f>Eingabe!B28</f>
        <v>1800</v>
      </c>
      <c r="C21" s="15" t="str">
        <f>Eingabe!C28</f>
        <v>Wohnfläche</v>
      </c>
      <c r="D21" s="22">
        <f>IF(Eingabe!C28="Wohnfläche",(Eingabe!B28/Eingabe!$B$4)*Eingabe!$B$15,IF(Eingabe!C28="Personen",(Eingabe!B28/Eingabe!$B$5)*Eingabe!$B$16,IF(Eingabe!C28="Einheiten",Eingabe!B28/Eingabe!$B$6,IF(Eingabe!C28="Verbrauch/Direkt",Eingabe!B28,0))))</f>
        <v>180</v>
      </c>
    </row>
    <row r="22" spans="1:4" x14ac:dyDescent="0.2">
      <c r="A22" s="15" t="str">
        <f>Eingabe!A29</f>
        <v>Allgemeinstrom</v>
      </c>
      <c r="B22" s="22">
        <f>Eingabe!B29</f>
        <v>1200</v>
      </c>
      <c r="C22" s="15" t="str">
        <f>Eingabe!C29</f>
        <v>Wohnfläche</v>
      </c>
      <c r="D22" s="22">
        <f>IF(Eingabe!C29="Wohnfläche",(Eingabe!B29/Eingabe!$B$4)*Eingabe!$B$15,IF(Eingabe!C29="Personen",(Eingabe!B29/Eingabe!$B$5)*Eingabe!$B$16,IF(Eingabe!C29="Einheiten",Eingabe!B29/Eingabe!$B$6,IF(Eingabe!C29="Verbrauch/Direkt",Eingabe!B29,0))))</f>
        <v>120</v>
      </c>
    </row>
    <row r="23" spans="1:4" x14ac:dyDescent="0.2">
      <c r="A23" s="15" t="str">
        <f>Eingabe!A30</f>
        <v>Schornsteinfeger</v>
      </c>
      <c r="B23" s="22">
        <f>Eingabe!B30</f>
        <v>400</v>
      </c>
      <c r="C23" s="15" t="str">
        <f>Eingabe!C30</f>
        <v>Wohnfläche</v>
      </c>
      <c r="D23" s="22">
        <f>IF(Eingabe!C30="Wohnfläche",(Eingabe!B30/Eingabe!$B$4)*Eingabe!$B$15,IF(Eingabe!C30="Personen",(Eingabe!B30/Eingabe!$B$5)*Eingabe!$B$16,IF(Eingabe!C30="Einheiten",Eingabe!B30/Eingabe!$B$6,IF(Eingabe!C30="Verbrauch/Direkt",Eingabe!B30,0))))</f>
        <v>40</v>
      </c>
    </row>
    <row r="24" spans="1:4" x14ac:dyDescent="0.2">
      <c r="A24" s="15" t="str">
        <f>Eingabe!A31</f>
        <v>Versicherungen</v>
      </c>
      <c r="B24" s="22">
        <f>Eingabe!B31</f>
        <v>3000</v>
      </c>
      <c r="C24" s="15" t="str">
        <f>Eingabe!C31</f>
        <v>Wohnfläche</v>
      </c>
      <c r="D24" s="22">
        <f>IF(Eingabe!C31="Wohnfläche",(Eingabe!B31/Eingabe!$B$4)*Eingabe!$B$15,IF(Eingabe!C31="Personen",(Eingabe!B31/Eingabe!$B$5)*Eingabe!$B$16,IF(Eingabe!C31="Einheiten",Eingabe!B31/Eingabe!$B$6,IF(Eingabe!C31="Verbrauch/Direkt",Eingabe!B31,0))))</f>
        <v>300</v>
      </c>
    </row>
    <row r="25" spans="1:4" x14ac:dyDescent="0.2">
      <c r="A25" s="15" t="str">
        <f>Eingabe!A32</f>
        <v>Hauswart</v>
      </c>
      <c r="B25" s="22">
        <f>Eingabe!B32</f>
        <v>4800</v>
      </c>
      <c r="C25" s="15" t="str">
        <f>Eingabe!C32</f>
        <v>Wohnfläche</v>
      </c>
      <c r="D25" s="22">
        <f>IF(Eingabe!C32="Wohnfläche",(Eingabe!B32/Eingabe!$B$4)*Eingabe!$B$15,IF(Eingabe!C32="Personen",(Eingabe!B32/Eingabe!$B$5)*Eingabe!$B$16,IF(Eingabe!C32="Einheiten",Eingabe!B32/Eingabe!$B$6,IF(Eingabe!C32="Verbrauch/Direkt",Eingabe!B32,0))))</f>
        <v>480</v>
      </c>
    </row>
    <row r="26" spans="1:4" x14ac:dyDescent="0.2">
      <c r="A26" s="12" t="s">
        <v>60</v>
      </c>
      <c r="D26" s="23">
        <f>SUMIF(D15:D25,"&gt;0")</f>
        <v>3180</v>
      </c>
    </row>
    <row r="28" spans="1:4" ht="16" x14ac:dyDescent="0.2">
      <c r="A28" s="5" t="s">
        <v>61</v>
      </c>
      <c r="B28" s="5"/>
      <c r="C28" s="5"/>
      <c r="D28" s="5"/>
    </row>
    <row r="29" spans="1:4" x14ac:dyDescent="0.2">
      <c r="A29" t="s">
        <v>62</v>
      </c>
      <c r="D29" s="24">
        <f>Eingabe!B38</f>
        <v>2280</v>
      </c>
    </row>
    <row r="30" spans="1:4" x14ac:dyDescent="0.2">
      <c r="A30" t="s">
        <v>63</v>
      </c>
      <c r="D30" s="24">
        <f>Eingabe!B39</f>
        <v>-72</v>
      </c>
    </row>
    <row r="31" spans="1:4" x14ac:dyDescent="0.2">
      <c r="A31" t="s">
        <v>64</v>
      </c>
      <c r="D31" s="24">
        <f>Eingabe!B40</f>
        <v>400</v>
      </c>
    </row>
    <row r="32" spans="1:4" x14ac:dyDescent="0.2">
      <c r="A32" s="12" t="s">
        <v>65</v>
      </c>
      <c r="D32" s="23">
        <f>SUM(D29:D31)</f>
        <v>2608</v>
      </c>
    </row>
    <row r="34" spans="1:4" ht="16" x14ac:dyDescent="0.2">
      <c r="A34" s="4" t="s">
        <v>66</v>
      </c>
      <c r="B34" s="4"/>
      <c r="C34" s="4"/>
      <c r="D34" s="4"/>
    </row>
    <row r="35" spans="1:4" x14ac:dyDescent="0.2">
      <c r="A35" t="s">
        <v>67</v>
      </c>
      <c r="D35" s="24">
        <f>D26</f>
        <v>3180</v>
      </c>
    </row>
    <row r="36" spans="1:4" x14ac:dyDescent="0.2">
      <c r="A36" t="s">
        <v>68</v>
      </c>
      <c r="D36" s="24">
        <f>D32</f>
        <v>2608</v>
      </c>
    </row>
    <row r="37" spans="1:4" ht="16" x14ac:dyDescent="0.2">
      <c r="A37" s="25" t="s">
        <v>69</v>
      </c>
      <c r="D37" s="26">
        <f>D35+D36</f>
        <v>5788</v>
      </c>
    </row>
    <row r="39" spans="1:4" x14ac:dyDescent="0.2">
      <c r="A39" t="s">
        <v>70</v>
      </c>
      <c r="D39" s="24">
        <f>-Eingabe!B17</f>
        <v>-2400</v>
      </c>
    </row>
    <row r="41" spans="1:4" ht="18" x14ac:dyDescent="0.2">
      <c r="A41" s="27" t="s">
        <v>71</v>
      </c>
      <c r="D41" s="28">
        <f>D37+D39</f>
        <v>3388</v>
      </c>
    </row>
    <row r="43" spans="1:4" x14ac:dyDescent="0.2">
      <c r="A43" s="3" t="str">
        <f>IF(D41&gt;0,"Bitte überweisen Sie den Betrag innerhalb von 30 Tagen.","Das Guthaben wird Ihnen überwiesen.")</f>
        <v>Bitte überweisen Sie den Betrag innerhalb von 30 Tagen.</v>
      </c>
      <c r="B43" s="3"/>
      <c r="C43" s="3"/>
      <c r="D43" s="3"/>
    </row>
    <row r="46" spans="1:4" x14ac:dyDescent="0.2">
      <c r="A46" s="2" t="s">
        <v>72</v>
      </c>
      <c r="B46" s="2"/>
      <c r="C46" s="2"/>
      <c r="D46" s="2"/>
    </row>
    <row r="47" spans="1:4" x14ac:dyDescent="0.2">
      <c r="A47" t="s">
        <v>73</v>
      </c>
      <c r="D47" s="24">
        <f>Eingabe!B44</f>
        <v>288</v>
      </c>
    </row>
    <row r="48" spans="1:4" x14ac:dyDescent="0.2">
      <c r="A48" t="s">
        <v>74</v>
      </c>
      <c r="D48" s="24">
        <f>Eingabe!B45</f>
        <v>108</v>
      </c>
    </row>
    <row r="49" spans="1:4" x14ac:dyDescent="0.2">
      <c r="A49" t="s">
        <v>75</v>
      </c>
      <c r="D49" s="24">
        <f>Eingabe!B46</f>
        <v>144</v>
      </c>
    </row>
    <row r="50" spans="1:4" x14ac:dyDescent="0.2">
      <c r="A50" t="s">
        <v>36</v>
      </c>
      <c r="D50" s="24">
        <f>Eingabe!B47</f>
        <v>40</v>
      </c>
    </row>
    <row r="51" spans="1:4" x14ac:dyDescent="0.2">
      <c r="A51" t="s">
        <v>76</v>
      </c>
      <c r="D51" s="24">
        <f>Eingabe!B48</f>
        <v>36</v>
      </c>
    </row>
    <row r="52" spans="1:4" x14ac:dyDescent="0.2">
      <c r="A52" s="12" t="s">
        <v>77</v>
      </c>
      <c r="D52" s="23">
        <f>SUM(D47:D51)</f>
        <v>616</v>
      </c>
    </row>
    <row r="54" spans="1:4" x14ac:dyDescent="0.2">
      <c r="A54" s="1" t="s">
        <v>78</v>
      </c>
      <c r="B54" s="1"/>
      <c r="C54" s="1"/>
      <c r="D54" s="1"/>
    </row>
  </sheetData>
  <mergeCells count="7">
    <mergeCell ref="A46:D46"/>
    <mergeCell ref="A54:D54"/>
    <mergeCell ref="A1:D1"/>
    <mergeCell ref="A13:D13"/>
    <mergeCell ref="A28:D28"/>
    <mergeCell ref="A34:D34"/>
    <mergeCell ref="A43:D4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Eingabe</vt:lpstr>
      <vt:lpstr>Abrechnung</vt:lpstr>
      <vt:lpstr>Abrechnung!Druckbereich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Christopher Schulz</cp:lastModifiedBy>
  <cp:revision>0</cp:revision>
  <dcterms:created xsi:type="dcterms:W3CDTF">2026-01-20T08:41:31Z</dcterms:created>
  <dcterms:modified xsi:type="dcterms:W3CDTF">2026-01-20T08:46:30Z</dcterms:modified>
  <dc:language>en-US</dc:language>
</cp:coreProperties>
</file>